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ane\Documents\MS PGRN\COORDENAÇÃO PGRN\CRED,RECRED,DESCRED\RECREDENCIAMENTO DOCENTE\"/>
    </mc:Choice>
  </mc:AlternateContent>
  <xr:revisionPtr revIDLastSave="0" documentId="8_{40568B68-C2FC-4FB0-A9B6-D9DBECD438DB}" xr6:coauthVersionLast="45" xr6:coauthVersionMax="45" xr10:uidLastSave="{00000000-0000-0000-0000-000000000000}"/>
  <bookViews>
    <workbookView xWindow="-120" yWindow="-120" windowWidth="29040" windowHeight="15840" xr2:uid="{ADD11B95-B41E-4105-965E-EF075C82187A}"/>
  </bookViews>
  <sheets>
    <sheet name="criterios_cr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J48" i="2"/>
  <c r="J61" i="2"/>
  <c r="J26" i="2" l="1"/>
  <c r="M61" i="2" s="1"/>
</calcChain>
</file>

<file path=xl/sharedStrings.xml><?xml version="1.0" encoding="utf-8"?>
<sst xmlns="http://schemas.openxmlformats.org/spreadsheetml/2006/main" count="127" uniqueCount="127">
  <si>
    <t>Corpo Docente</t>
  </si>
  <si>
    <t>100 pontos para Bolsistas PQ</t>
  </si>
  <si>
    <t>Pequisa na Graduação</t>
  </si>
  <si>
    <t>20 pontos por TCC orientado</t>
  </si>
  <si>
    <t>10 pontos por estágio obrigatório orientado</t>
  </si>
  <si>
    <t>30 pontos por orientação de IC</t>
  </si>
  <si>
    <t>CD1</t>
  </si>
  <si>
    <t>CD2</t>
  </si>
  <si>
    <t>CD4</t>
  </si>
  <si>
    <t>CD6</t>
  </si>
  <si>
    <t>CD7</t>
  </si>
  <si>
    <t>CD8</t>
  </si>
  <si>
    <t>CD9</t>
  </si>
  <si>
    <t>CD10</t>
  </si>
  <si>
    <t>Produção Intelectual</t>
  </si>
  <si>
    <t>DD1</t>
  </si>
  <si>
    <t>DD2</t>
  </si>
  <si>
    <t>100 pontos pelo depósito de patente</t>
  </si>
  <si>
    <t>100 pontos pela aprovação de patente</t>
  </si>
  <si>
    <t>Inserção Social</t>
  </si>
  <si>
    <t>pi10</t>
  </si>
  <si>
    <t>pi11</t>
  </si>
  <si>
    <t>pi12</t>
  </si>
  <si>
    <t>Pi13</t>
  </si>
  <si>
    <t>Pi14</t>
  </si>
  <si>
    <t>Pi15</t>
  </si>
  <si>
    <t>Pi16</t>
  </si>
  <si>
    <t>Pi17</t>
  </si>
  <si>
    <t>Pi18</t>
  </si>
  <si>
    <t>Pi01</t>
  </si>
  <si>
    <t>Pi02</t>
  </si>
  <si>
    <t>Pi03</t>
  </si>
  <si>
    <t>Pi04</t>
  </si>
  <si>
    <t>Pi05</t>
  </si>
  <si>
    <t>Pi06</t>
  </si>
  <si>
    <t>Pi07</t>
  </si>
  <si>
    <t>Pi08</t>
  </si>
  <si>
    <t>Pi09</t>
  </si>
  <si>
    <t>is1</t>
  </si>
  <si>
    <t>is2</t>
  </si>
  <si>
    <t>is3</t>
  </si>
  <si>
    <t>Corpo Discente</t>
  </si>
  <si>
    <t>CD11</t>
  </si>
  <si>
    <t>CD12</t>
  </si>
  <si>
    <t>CD13</t>
  </si>
  <si>
    <t>CD14</t>
  </si>
  <si>
    <t>is4</t>
  </si>
  <si>
    <t>is5</t>
  </si>
  <si>
    <t>Nota</t>
  </si>
  <si>
    <t>100 pontos pelo registro de programa de computador</t>
  </si>
  <si>
    <t>Pi19</t>
  </si>
  <si>
    <t>PREENCHER OS QUANTITATIVOS NESSA COLUNA</t>
  </si>
  <si>
    <t>100 pontos por coordenação de programa de extensão com fomento</t>
  </si>
  <si>
    <t>is7</t>
  </si>
  <si>
    <t>50 pontos por Orientação (ou co-orientação) Concluída de Dissertação em área aderente ao PGRN dentro do prazo de 24 meses</t>
  </si>
  <si>
    <t>70 pontos por Orientação (ou co-orientação) concluída de Tese de Doutorado em área aderente ao PGRN dentro do prazo de 36 meses</t>
  </si>
  <si>
    <t>50 pontos por Supervisão de Pós-Doc em área aderente ao PGRN concluída</t>
  </si>
  <si>
    <t>peso em % do subitem</t>
  </si>
  <si>
    <t>peso em % do total</t>
  </si>
  <si>
    <t>100 pontos por Publicação em Periódico A1 em Ciências Ambientais</t>
  </si>
  <si>
    <t>85 pontos por Publicação em Periódico A2 em Ciências Ambientais</t>
  </si>
  <si>
    <t>70 pontos por Publicação em Periódico B1 em Ciências Ambientais</t>
  </si>
  <si>
    <t>55 pontos por Publicação em Periódico B2 em Ciências Ambientais</t>
  </si>
  <si>
    <t>40 pontos por Publicação em Periódico B3 em Ciências Ambientais</t>
  </si>
  <si>
    <t>25 pontos por Publicação em Periódico B4 em Ciências Ambientais</t>
  </si>
  <si>
    <t>10 pontos por Publicação em Periódico B5 em Ciências Ambientais</t>
  </si>
  <si>
    <t>100 pontos por Livro L4 em Ciências Ambientais</t>
  </si>
  <si>
    <t>75 pontos por Livro L3 em Ciências Ambientais</t>
  </si>
  <si>
    <t>50 pontos por Livro L2 em Ciências Ambientais</t>
  </si>
  <si>
    <t>25 pontos por Livro L1 em Ciências Ambientais</t>
  </si>
  <si>
    <t>50 pontos por Capítulo de Livro C4 em Ciências Ambientais</t>
  </si>
  <si>
    <t>37,5 pontos por Capítulo de Livro C3 em Ciências Ambientais</t>
  </si>
  <si>
    <t>25 pontos por Capítulo de Livro C2 em Ciências Ambientais</t>
  </si>
  <si>
    <t>12,5 pontos por Capítulo de Livro C1 em Ciências Ambientais</t>
  </si>
  <si>
    <t>100 pontos por Participação da organização de eventos internacionais</t>
  </si>
  <si>
    <t>75 pontos por Participação da organização de eventos nacionais ou regionais</t>
  </si>
  <si>
    <t>50 pontos por participação como palestrante em eventos internacionais</t>
  </si>
  <si>
    <t>25 pontos por participação como foi palestrante em eventos nacionais ou regionais</t>
  </si>
  <si>
    <t>DD3</t>
  </si>
  <si>
    <t>is8</t>
  </si>
  <si>
    <t>is9</t>
  </si>
  <si>
    <t>is10</t>
  </si>
  <si>
    <t>100 pontos por Coordenação de Projeto de Pesquisa com Fomento externo</t>
  </si>
  <si>
    <t>50 pontos por Participação como pesquisador em Projeto de Pesquisa com Fomento externo</t>
  </si>
  <si>
    <t>75 pontos se for docente permanente do PGRN</t>
  </si>
  <si>
    <t>100 pontos se for docente exclusivo do PGRN</t>
  </si>
  <si>
    <t>100 pontos se for coordenador do PGRN</t>
  </si>
  <si>
    <t>75 pontos se for membro do colegiado de curso do PGRN</t>
  </si>
  <si>
    <t>75 pontos se foi professor entre 45h/aula e menos que 90h/aula ou 100 pontos se foi professor com 90h/aula ou mais (preencha o número de horas aula)</t>
  </si>
  <si>
    <t>25 pontos por comissão em que participou efetivamente do PGRN em 2019</t>
  </si>
  <si>
    <t>1.1.3 Distribuição de Atividades</t>
  </si>
  <si>
    <t>1.1.1 Perfil do Docente</t>
  </si>
  <si>
    <t>75 pontos se orienta pelo menos 3 alunos no PGRN ou 100 pontos se orienta pelo menos 6 alunos no PGRN (preencha o número de alunos)</t>
  </si>
  <si>
    <t>20 pontos por coordenação ou tutoria de PET</t>
  </si>
  <si>
    <t>50 pontos por parecer ad hoc qualificado em periódico internacional (teto de 15 pareceres)</t>
  </si>
  <si>
    <t>25 pontos por parecer ad hoc qualificado em periódico nacional (teto de 15 pareceres)</t>
  </si>
  <si>
    <t>30 pontos por carta, mapa ou maquete (2017 a abril de 2020)</t>
  </si>
  <si>
    <t>30 pontos por projeto ou consultoria (que não se enquadre nos itens anteriores) (2017 a abril de 2020)</t>
  </si>
  <si>
    <t>1. Corpo Docente</t>
  </si>
  <si>
    <t>2. Formação</t>
  </si>
  <si>
    <t>1.1.4 Contribuição com a</t>
  </si>
  <si>
    <t>3. Produção e Impacto</t>
  </si>
  <si>
    <t xml:space="preserve"> na Sociedade</t>
  </si>
  <si>
    <t>2.1 Corpo Discente,</t>
  </si>
  <si>
    <t xml:space="preserve"> Teses e Dissertações</t>
  </si>
  <si>
    <t>1.1.2 Adequação e Dedicação</t>
  </si>
  <si>
    <t xml:space="preserve"> do Docente</t>
  </si>
  <si>
    <t>Qualificada</t>
  </si>
  <si>
    <t>CD3</t>
  </si>
  <si>
    <t>CD5</t>
  </si>
  <si>
    <t>Pi20</t>
  </si>
  <si>
    <t>Pi21</t>
  </si>
  <si>
    <t>Pi22</t>
  </si>
  <si>
    <t>3.4 Inserção Social</t>
  </si>
  <si>
    <t xml:space="preserve">3.3 Outras Produções Técnicas </t>
  </si>
  <si>
    <t>3.2 Produção Técnica Patentes</t>
  </si>
  <si>
    <t>3.1 Produção Bibliográfica</t>
  </si>
  <si>
    <t>75 pontos por coordenação de projeto de extensão com fomento</t>
  </si>
  <si>
    <t>50 pontos por participação em programa de extensão com fomento</t>
  </si>
  <si>
    <t>50 pontos por participação de projeto de extensão com fomento</t>
  </si>
  <si>
    <t xml:space="preserve">100 pontos por coordenação de acordo de Cooperação Técnica Internacional </t>
  </si>
  <si>
    <t>50 pontos por colaboração de acordo de cooperação técnica nacional com pessoa jurídica</t>
  </si>
  <si>
    <t>50 pontos por Colaboração em Acordo de Cooperação Técnica nacional com pessoa jurídica</t>
  </si>
  <si>
    <t>75 pontos por Colaboração em Acordo de Cooperação Técnica Internacional</t>
  </si>
  <si>
    <t>is6</t>
  </si>
  <si>
    <t>is11</t>
  </si>
  <si>
    <t>is12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</si>
</sst>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Protection="1"/>
    <xf numFmtId="0" fontId="0" fillId="2" borderId="0" xfId="0" applyFill="1" applyProtection="1"/>
    <xf numFmtId="0" fontId="0" fillId="0" borderId="0" xfId="0" applyAlignment="1" applyProtection="1">
      <alignment horizontal="center"/>
    </xf>
    <xf numFmtId="0" fontId="0" fillId="3" borderId="0" xfId="0" applyFill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/>
    </xf>
    <xf numFmtId="0" fontId="0" fillId="0" borderId="0" xfId="0" applyFill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134470</xdr:colOff>
      <xdr:row>2</xdr:row>
      <xdr:rowOff>17929</xdr:rowOff>
    </xdr:from>
    <xdr:to>
      <xdr:col>6</xdr:col>
      <xdr:colOff>304799</xdr:colOff>
      <xdr:row>3</xdr:row>
      <xdr:rowOff>134470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id="{D3D230AC-BA8C-47A1-AE6A-B3D18A89C7B7}"/>
            </a:ext>
          </a:extLst>
        </xdr:cNvPr>
        <xdr:cNvSpPr/>
      </xdr:nvSpPr>
      <xdr:spPr>
        <a:xfrm>
          <a:off x="8935570" y="398929"/>
          <a:ext cx="170329" cy="30704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7790-DA85-4CE5-A009-305E5E4984CC}">
  <sheetPr>
    <pageSetUpPr fitToPage="1"/>
  </sheetPr>
  <dimension ref="A2:M65"/>
  <sheetViews>
    <sheetView tabSelected="1" zoomScale="85" zoomScaleNormal="85" workbookViewId="0">
      <selection activeCell="G8" sqref="G8"/>
    </sheetView>
  </sheetViews>
  <sheetFormatPr defaultRowHeight="15" x14ac:dyDescent="0.25"/>
  <cols>
    <col min="1" max="1" width="21.42578125" style="3" bestFit="1" customWidth="1"/>
    <col min="2" max="2" width="6" style="3" customWidth="1"/>
    <col min="3" max="3" width="30.85546875" style="3" bestFit="1" customWidth="1"/>
    <col min="4" max="4" width="8" style="3" customWidth="1"/>
    <col min="5" max="5" width="143.28515625" style="3" customWidth="1"/>
    <col min="6" max="6" width="5.28515625" style="3" customWidth="1"/>
    <col min="7" max="7" width="5.42578125" style="3" customWidth="1"/>
    <col min="8" max="8" width="9.140625" style="3"/>
    <col min="9" max="9" width="19.28515625" style="3" customWidth="1"/>
    <col min="10" max="10" width="7.28515625" style="3" customWidth="1"/>
    <col min="11" max="13" width="9.140625" style="3"/>
  </cols>
  <sheetData>
    <row r="2" spans="1:13" x14ac:dyDescent="0.25">
      <c r="F2" s="3" t="s">
        <v>51</v>
      </c>
    </row>
    <row r="4" spans="1:13" x14ac:dyDescent="0.25">
      <c r="B4" s="3" t="s">
        <v>58</v>
      </c>
      <c r="D4" s="3" t="s">
        <v>57</v>
      </c>
    </row>
    <row r="5" spans="1:13" s="1" customFormat="1" ht="6.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3" t="s">
        <v>98</v>
      </c>
      <c r="B6" s="5">
        <v>33</v>
      </c>
      <c r="C6" s="3" t="s">
        <v>91</v>
      </c>
      <c r="D6" s="5">
        <v>30</v>
      </c>
      <c r="E6" s="3" t="s">
        <v>1</v>
      </c>
      <c r="F6" s="3" t="s">
        <v>6</v>
      </c>
      <c r="G6" s="10"/>
    </row>
    <row r="7" spans="1:13" x14ac:dyDescent="0.25">
      <c r="E7" s="3" t="s">
        <v>82</v>
      </c>
      <c r="F7" s="3" t="s">
        <v>7</v>
      </c>
      <c r="G7" s="10"/>
      <c r="I7" s="11"/>
    </row>
    <row r="8" spans="1:13" x14ac:dyDescent="0.25">
      <c r="E8" s="3" t="s">
        <v>83</v>
      </c>
      <c r="F8" s="3" t="s">
        <v>108</v>
      </c>
      <c r="G8" s="10"/>
    </row>
    <row r="9" spans="1:13" s="2" customFormat="1" ht="5.4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C10" s="3" t="s">
        <v>105</v>
      </c>
      <c r="D10" s="5">
        <v>30</v>
      </c>
      <c r="E10" s="3" t="s">
        <v>84</v>
      </c>
      <c r="F10" s="3" t="s">
        <v>8</v>
      </c>
      <c r="G10" s="10"/>
    </row>
    <row r="11" spans="1:13" x14ac:dyDescent="0.25">
      <c r="C11" s="3" t="s">
        <v>106</v>
      </c>
      <c r="D11" s="5"/>
      <c r="E11" s="3" t="s">
        <v>85</v>
      </c>
      <c r="F11" s="3" t="s">
        <v>109</v>
      </c>
      <c r="G11" s="10"/>
    </row>
    <row r="12" spans="1:13" x14ac:dyDescent="0.25">
      <c r="D12" s="5"/>
      <c r="E12" s="3" t="s">
        <v>86</v>
      </c>
      <c r="F12" s="3" t="s">
        <v>9</v>
      </c>
      <c r="G12" s="10"/>
    </row>
    <row r="13" spans="1:13" x14ac:dyDescent="0.25">
      <c r="E13" s="7" t="s">
        <v>87</v>
      </c>
      <c r="F13" s="3" t="s">
        <v>10</v>
      </c>
      <c r="G13" s="10"/>
    </row>
    <row r="14" spans="1:13" x14ac:dyDescent="0.25">
      <c r="E14" s="3" t="s">
        <v>88</v>
      </c>
      <c r="F14" s="3" t="s">
        <v>11</v>
      </c>
      <c r="G14" s="10"/>
    </row>
    <row r="15" spans="1:13" x14ac:dyDescent="0.25">
      <c r="E15" s="3" t="s">
        <v>89</v>
      </c>
      <c r="F15" s="3" t="s">
        <v>12</v>
      </c>
      <c r="G15" s="10"/>
    </row>
    <row r="16" spans="1:13" s="2" customFormat="1" ht="5.4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s="3" customFormat="1" x14ac:dyDescent="0.25">
      <c r="C17" s="3" t="s">
        <v>90</v>
      </c>
      <c r="D17" s="5">
        <v>30</v>
      </c>
      <c r="E17" s="3" t="s">
        <v>92</v>
      </c>
      <c r="F17" s="3" t="s">
        <v>13</v>
      </c>
      <c r="G17" s="10"/>
    </row>
    <row r="18" spans="1:13" s="2" customFormat="1" ht="5.4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C19" s="3" t="s">
        <v>100</v>
      </c>
      <c r="D19" s="5">
        <v>10</v>
      </c>
      <c r="E19" s="3" t="s">
        <v>5</v>
      </c>
      <c r="F19" s="3" t="s">
        <v>42</v>
      </c>
      <c r="G19" s="10"/>
    </row>
    <row r="20" spans="1:13" x14ac:dyDescent="0.25">
      <c r="C20" s="3" t="s">
        <v>2</v>
      </c>
      <c r="E20" s="3" t="s">
        <v>3</v>
      </c>
      <c r="F20" s="3" t="s">
        <v>43</v>
      </c>
      <c r="G20" s="10"/>
      <c r="I20" s="12" t="s">
        <v>0</v>
      </c>
      <c r="J20" s="13">
        <f>(0.3*((100*(IF(G6&gt;0,1,0)))+(100*G7)+(50*G8)))+(0.3*((75*(IF(G10&gt;0,1,0)))+(100*(IF(G11&gt;0,1,0)))+(100*(IF(G12&gt;0,1,0)))+(75*(IF(G13&gt;0,1,0)))+(IF(G14&gt;=90,100,IF(G14&gt;=45,75,0)))+(25*G15)))+(0.3*(IF(G17&gt;=6,100,IF(G17&gt;=3,75,0))))+(0.1*((30*G19)+(20*G20)+(10*G21)+(20*G22)))</f>
        <v>0</v>
      </c>
    </row>
    <row r="21" spans="1:13" x14ac:dyDescent="0.25">
      <c r="E21" s="3" t="s">
        <v>4</v>
      </c>
      <c r="F21" s="3" t="s">
        <v>44</v>
      </c>
      <c r="G21" s="10"/>
      <c r="I21" s="12"/>
      <c r="J21" s="13"/>
    </row>
    <row r="22" spans="1:13" x14ac:dyDescent="0.25">
      <c r="E22" s="3" t="s">
        <v>93</v>
      </c>
      <c r="F22" s="3" t="s">
        <v>45</v>
      </c>
      <c r="G22" s="10"/>
    </row>
    <row r="23" spans="1:13" s="1" customFormat="1" ht="6.6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3" t="s">
        <v>99</v>
      </c>
      <c r="B24" s="5">
        <v>33</v>
      </c>
      <c r="C24" s="3" t="s">
        <v>103</v>
      </c>
      <c r="D24" s="5"/>
      <c r="E24" s="3" t="s">
        <v>55</v>
      </c>
      <c r="F24" s="8" t="s">
        <v>15</v>
      </c>
      <c r="G24" s="10"/>
    </row>
    <row r="25" spans="1:13" x14ac:dyDescent="0.25">
      <c r="B25" s="5"/>
      <c r="C25" s="3" t="s">
        <v>104</v>
      </c>
      <c r="D25" s="5"/>
      <c r="E25" s="3" t="s">
        <v>54</v>
      </c>
      <c r="F25" s="3" t="s">
        <v>16</v>
      </c>
      <c r="G25" s="10"/>
    </row>
    <row r="26" spans="1:13" x14ac:dyDescent="0.25">
      <c r="E26" s="9" t="s">
        <v>56</v>
      </c>
      <c r="F26" s="3" t="s">
        <v>78</v>
      </c>
      <c r="G26" s="10"/>
      <c r="I26" s="12" t="s">
        <v>41</v>
      </c>
      <c r="J26" s="13">
        <f>((G24*70)+(G25*50)+(G26*50))</f>
        <v>0</v>
      </c>
    </row>
    <row r="27" spans="1:13" s="1" customFormat="1" ht="6.6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3" t="s">
        <v>101</v>
      </c>
      <c r="B28" s="5">
        <v>34</v>
      </c>
      <c r="C28" s="3" t="s">
        <v>116</v>
      </c>
      <c r="D28" s="5">
        <v>50</v>
      </c>
      <c r="E28" s="3" t="s">
        <v>59</v>
      </c>
      <c r="F28" s="8" t="s">
        <v>29</v>
      </c>
      <c r="G28" s="10"/>
    </row>
    <row r="29" spans="1:13" x14ac:dyDescent="0.25">
      <c r="A29" s="3" t="s">
        <v>102</v>
      </c>
      <c r="C29" s="3" t="s">
        <v>107</v>
      </c>
      <c r="E29" s="3" t="s">
        <v>60</v>
      </c>
      <c r="F29" s="3" t="s">
        <v>30</v>
      </c>
      <c r="G29" s="10"/>
    </row>
    <row r="30" spans="1:13" x14ac:dyDescent="0.25">
      <c r="E30" s="3" t="s">
        <v>61</v>
      </c>
      <c r="F30" s="3" t="s">
        <v>31</v>
      </c>
      <c r="G30" s="10"/>
    </row>
    <row r="31" spans="1:13" x14ac:dyDescent="0.25">
      <c r="E31" s="3" t="s">
        <v>62</v>
      </c>
      <c r="F31" s="3" t="s">
        <v>32</v>
      </c>
      <c r="G31" s="10"/>
    </row>
    <row r="32" spans="1:13" x14ac:dyDescent="0.25">
      <c r="E32" s="3" t="s">
        <v>63</v>
      </c>
      <c r="F32" s="3" t="s">
        <v>33</v>
      </c>
      <c r="G32" s="10"/>
    </row>
    <row r="33" spans="1:13" x14ac:dyDescent="0.25">
      <c r="E33" s="3" t="s">
        <v>64</v>
      </c>
      <c r="F33" s="3" t="s">
        <v>34</v>
      </c>
      <c r="G33" s="10"/>
    </row>
    <row r="34" spans="1:13" x14ac:dyDescent="0.25">
      <c r="E34" s="3" t="s">
        <v>65</v>
      </c>
      <c r="F34" s="3" t="s">
        <v>35</v>
      </c>
      <c r="G34" s="10"/>
    </row>
    <row r="35" spans="1:13" s="2" customFormat="1" ht="5.4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E36" s="3" t="s">
        <v>66</v>
      </c>
      <c r="F36" s="3" t="s">
        <v>36</v>
      </c>
      <c r="G36" s="10"/>
    </row>
    <row r="37" spans="1:13" x14ac:dyDescent="0.25">
      <c r="E37" s="3" t="s">
        <v>67</v>
      </c>
      <c r="F37" s="3" t="s">
        <v>37</v>
      </c>
      <c r="G37" s="10"/>
    </row>
    <row r="38" spans="1:13" x14ac:dyDescent="0.25">
      <c r="E38" s="3" t="s">
        <v>68</v>
      </c>
      <c r="F38" s="3" t="s">
        <v>20</v>
      </c>
      <c r="G38" s="10"/>
    </row>
    <row r="39" spans="1:13" x14ac:dyDescent="0.25">
      <c r="E39" s="3" t="s">
        <v>69</v>
      </c>
      <c r="F39" s="3" t="s">
        <v>21</v>
      </c>
      <c r="G39" s="10"/>
    </row>
    <row r="40" spans="1:13" s="2" customFormat="1" ht="5.4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E41" s="3" t="s">
        <v>70</v>
      </c>
      <c r="F41" s="3" t="s">
        <v>22</v>
      </c>
      <c r="G41" s="10"/>
    </row>
    <row r="42" spans="1:13" x14ac:dyDescent="0.25">
      <c r="E42" s="3" t="s">
        <v>71</v>
      </c>
      <c r="F42" s="3" t="s">
        <v>23</v>
      </c>
      <c r="G42" s="10"/>
    </row>
    <row r="43" spans="1:13" x14ac:dyDescent="0.25">
      <c r="E43" s="3" t="s">
        <v>72</v>
      </c>
      <c r="F43" s="3" t="s">
        <v>24</v>
      </c>
      <c r="G43" s="10"/>
      <c r="I43" s="11"/>
    </row>
    <row r="44" spans="1:13" x14ac:dyDescent="0.25">
      <c r="E44" s="3" t="s">
        <v>73</v>
      </c>
      <c r="F44" s="3" t="s">
        <v>25</v>
      </c>
      <c r="G44" s="10"/>
    </row>
    <row r="45" spans="1:13" s="2" customFormat="1" ht="5.4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C46" s="3" t="s">
        <v>115</v>
      </c>
      <c r="D46" s="5">
        <v>20</v>
      </c>
      <c r="E46" s="3" t="s">
        <v>17</v>
      </c>
      <c r="F46" s="3" t="s">
        <v>26</v>
      </c>
      <c r="G46" s="10"/>
    </row>
    <row r="47" spans="1:13" x14ac:dyDescent="0.25">
      <c r="E47" s="3" t="s">
        <v>18</v>
      </c>
      <c r="F47" s="3" t="s">
        <v>27</v>
      </c>
      <c r="G47" s="10"/>
    </row>
    <row r="48" spans="1:13" x14ac:dyDescent="0.25">
      <c r="C48" s="3" t="s">
        <v>114</v>
      </c>
      <c r="D48" s="5">
        <v>20</v>
      </c>
      <c r="E48" s="9" t="s">
        <v>49</v>
      </c>
      <c r="F48" s="3" t="s">
        <v>28</v>
      </c>
      <c r="G48" s="10"/>
      <c r="I48" s="12" t="s">
        <v>14</v>
      </c>
      <c r="J48" s="13">
        <f>(0.5*((100*G28)+(85*G29)+(70*G30)+(55*G31)+(40*G32)+(25*G33)+(10*G34)+(100*G36)+(75*G37)+(50*G38)+(25*G39)+(50*G41)+(37.5*G42)+(25*G43)+(12.5*G44)))+(0.2*((100*G46)+(100*G47)))+(0.2*((100*G48)+(MIN((50*G49),750))+(MIN((25*G50),375))+(30*G51)+(30*G52)))</f>
        <v>0</v>
      </c>
    </row>
    <row r="49" spans="2:13" x14ac:dyDescent="0.25">
      <c r="E49" s="3" t="s">
        <v>94</v>
      </c>
      <c r="F49" s="3" t="s">
        <v>50</v>
      </c>
      <c r="G49" s="10"/>
      <c r="I49" s="12"/>
      <c r="J49" s="13"/>
    </row>
    <row r="50" spans="2:13" x14ac:dyDescent="0.25">
      <c r="E50" s="3" t="s">
        <v>95</v>
      </c>
      <c r="F50" s="3" t="s">
        <v>110</v>
      </c>
      <c r="G50" s="10"/>
      <c r="I50" s="12"/>
      <c r="J50" s="13"/>
    </row>
    <row r="51" spans="2:13" x14ac:dyDescent="0.25">
      <c r="E51" s="3" t="s">
        <v>96</v>
      </c>
      <c r="F51" s="3" t="s">
        <v>111</v>
      </c>
      <c r="G51" s="10"/>
      <c r="I51" s="12"/>
      <c r="J51" s="13"/>
    </row>
    <row r="52" spans="2:13" x14ac:dyDescent="0.25">
      <c r="E52" s="3" t="s">
        <v>97</v>
      </c>
      <c r="F52" s="3" t="s">
        <v>112</v>
      </c>
      <c r="G52" s="10"/>
    </row>
    <row r="53" spans="2:13" x14ac:dyDescent="0.25">
      <c r="B53" s="5"/>
      <c r="C53" s="3" t="s">
        <v>113</v>
      </c>
      <c r="D53" s="5">
        <v>10</v>
      </c>
      <c r="E53" s="3" t="s">
        <v>52</v>
      </c>
      <c r="F53" s="3" t="s">
        <v>38</v>
      </c>
      <c r="G53" s="10"/>
    </row>
    <row r="54" spans="2:13" x14ac:dyDescent="0.25">
      <c r="B54" s="5"/>
      <c r="E54" s="3" t="s">
        <v>118</v>
      </c>
      <c r="F54" s="3" t="s">
        <v>39</v>
      </c>
      <c r="G54" s="10"/>
    </row>
    <row r="55" spans="2:13" x14ac:dyDescent="0.25">
      <c r="B55" s="5"/>
      <c r="E55" s="3" t="s">
        <v>117</v>
      </c>
      <c r="F55" s="3" t="s">
        <v>40</v>
      </c>
      <c r="G55" s="10"/>
    </row>
    <row r="56" spans="2:13" x14ac:dyDescent="0.25">
      <c r="B56" s="5"/>
      <c r="E56" s="3" t="s">
        <v>119</v>
      </c>
      <c r="F56" s="3" t="s">
        <v>46</v>
      </c>
      <c r="G56" s="10"/>
    </row>
    <row r="57" spans="2:13" x14ac:dyDescent="0.25">
      <c r="B57" s="5"/>
      <c r="E57" s="3" t="s">
        <v>74</v>
      </c>
      <c r="F57" s="3" t="s">
        <v>47</v>
      </c>
      <c r="G57" s="10"/>
    </row>
    <row r="58" spans="2:13" x14ac:dyDescent="0.25">
      <c r="B58" s="5"/>
      <c r="E58" s="3" t="s">
        <v>75</v>
      </c>
      <c r="F58" s="3" t="s">
        <v>124</v>
      </c>
      <c r="G58" s="10"/>
    </row>
    <row r="59" spans="2:13" x14ac:dyDescent="0.25">
      <c r="E59" s="7" t="s">
        <v>76</v>
      </c>
      <c r="F59" s="3" t="s">
        <v>53</v>
      </c>
      <c r="G59" s="10"/>
    </row>
    <row r="60" spans="2:13" x14ac:dyDescent="0.25">
      <c r="E60" s="7" t="s">
        <v>77</v>
      </c>
      <c r="F60" s="3" t="s">
        <v>79</v>
      </c>
      <c r="G60" s="10"/>
    </row>
    <row r="61" spans="2:13" x14ac:dyDescent="0.25">
      <c r="E61" s="3" t="s">
        <v>120</v>
      </c>
      <c r="F61" s="3" t="s">
        <v>80</v>
      </c>
      <c r="G61" s="10"/>
      <c r="I61" s="12" t="s">
        <v>19</v>
      </c>
      <c r="J61" s="13">
        <f>(0.1*((100*G53)+(50*G54)+(75*G55)+(50*G56)+(100*G57)+(75*G58)+(50*G59)+(25*G60)+(100*G61)+(50*G62)+(75*G63)+(50*G64)))</f>
        <v>0</v>
      </c>
      <c r="L61" s="12" t="s">
        <v>48</v>
      </c>
      <c r="M61" s="13">
        <f>((0.33*J20)+(0.33*J26)+(0.34*(J48+J61)))</f>
        <v>0</v>
      </c>
    </row>
    <row r="62" spans="2:13" x14ac:dyDescent="0.25">
      <c r="E62" s="3" t="s">
        <v>121</v>
      </c>
      <c r="F62" s="3" t="s">
        <v>81</v>
      </c>
      <c r="G62" s="10"/>
      <c r="I62" s="12"/>
      <c r="J62" s="13"/>
      <c r="L62" s="12"/>
      <c r="M62" s="13"/>
    </row>
    <row r="63" spans="2:13" x14ac:dyDescent="0.25">
      <c r="E63" s="3" t="s">
        <v>123</v>
      </c>
      <c r="F63" s="3" t="s">
        <v>125</v>
      </c>
      <c r="G63" s="10"/>
      <c r="I63" s="12"/>
      <c r="J63" s="13"/>
      <c r="L63" s="12"/>
      <c r="M63" s="13"/>
    </row>
    <row r="64" spans="2:13" x14ac:dyDescent="0.25">
      <c r="E64" s="3" t="s">
        <v>122</v>
      </c>
      <c r="F64" s="3" t="s">
        <v>126</v>
      </c>
      <c r="G64" s="10"/>
    </row>
    <row r="65" spans="1:13" s="1" customFormat="1" ht="6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</sheetData>
  <sheetProtection algorithmName="SHA-512" hashValue="GmjeQh7ayeShsqx5cjY09NEbiYb2euNaCsC8W+QG1oJQPtIyZ9rlTdiMQQ4lKosfqlRIYq9/ryQB/Ovm8uRdFQ==" saltValue="FUt/K6znPcpYETSDLNEkEg==" spinCount="100000" sheet="1" objects="1" scenarios="1" selectLockedCells="1"/>
  <pageMargins left="0.511811024" right="0.511811024" top="0.78740157499999996" bottom="0.78740157499999996" header="0.31496062000000002" footer="0.31496062000000002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criterios_cred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Eliane</cp:lastModifiedBy>
  <cp:lastPrinted>2019-05-24T11:12:20Z</cp:lastPrinted>
  <dcterms:created xsi:type="dcterms:W3CDTF">2019-05-17T19:19:31Z</dcterms:created>
  <dcterms:modified xsi:type="dcterms:W3CDTF">2020-04-27T15:37:10Z</dcterms:modified>
</cp:coreProperties>
</file>